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2023级计算机专升本课程设置及教学进程计划表" sheetId="1" r:id="rId1"/>
    <sheet name="学时计算公式" sheetId="2" r:id="rId2"/>
  </sheets>
  <definedNames>
    <definedName name="_xlnm.Print_Titles" localSheetId="0">'2023级计算机专升本课程设置及教学进程计划表'!$2:$3</definedName>
  </definedNames>
  <calcPr fullCalcOnLoad="1"/>
</workbook>
</file>

<file path=xl/sharedStrings.xml><?xml version="1.0" encoding="utf-8"?>
<sst xmlns="http://schemas.openxmlformats.org/spreadsheetml/2006/main" count="232" uniqueCount="160">
  <si>
    <r>
      <t>附件</t>
    </r>
    <r>
      <rPr>
        <sz val="16"/>
        <rFont val="仿宋_GB2312"/>
        <family val="3"/>
      </rPr>
      <t>1</t>
    </r>
    <r>
      <rPr>
        <sz val="16"/>
        <rFont val="黑体"/>
        <family val="3"/>
      </rPr>
      <t>：</t>
    </r>
    <r>
      <rPr>
        <sz val="14"/>
        <rFont val="仿宋_GB2312"/>
        <family val="3"/>
      </rPr>
      <t xml:space="preserve">             </t>
    </r>
    <r>
      <rPr>
        <sz val="14"/>
        <rFont val="黑体"/>
        <family val="3"/>
      </rPr>
      <t xml:space="preserve">    课程设置及教学进程计划表</t>
    </r>
  </si>
  <si>
    <t>课程类别</t>
  </si>
  <si>
    <t>课程性质</t>
  </si>
  <si>
    <t>课程代码</t>
  </si>
  <si>
    <r>
      <t>课程中文名称</t>
    </r>
    <r>
      <rPr>
        <b/>
        <sz val="10"/>
        <rFont val="Times New Roman"/>
        <family val="1"/>
      </rPr>
      <t xml:space="preserve"> </t>
    </r>
  </si>
  <si>
    <t>课程英文名称</t>
  </si>
  <si>
    <t>总学分</t>
  </si>
  <si>
    <t>总学时</t>
  </si>
  <si>
    <t>学时分配</t>
  </si>
  <si>
    <t>周学时</t>
  </si>
  <si>
    <t>开课学期</t>
  </si>
  <si>
    <t>考核方式</t>
  </si>
  <si>
    <t>授课单位</t>
  </si>
  <si>
    <t>理论</t>
  </si>
  <si>
    <t>实践</t>
  </si>
  <si>
    <t>通识平台课</t>
  </si>
  <si>
    <t>创新创业类</t>
  </si>
  <si>
    <t>必修课</t>
  </si>
  <si>
    <t>16010001</t>
  </si>
  <si>
    <t>大学生创业基础</t>
  </si>
  <si>
    <t>Entrepreneurial Foundation of College Students</t>
  </si>
  <si>
    <t>考查</t>
  </si>
  <si>
    <t>创业</t>
  </si>
  <si>
    <t>通识课程小计</t>
  </si>
  <si>
    <t>2</t>
  </si>
  <si>
    <t>专业课程</t>
  </si>
  <si>
    <t>专业(学科基础课)</t>
  </si>
  <si>
    <t>04121004</t>
  </si>
  <si>
    <t>C语言程序设计</t>
  </si>
  <si>
    <t>C Programming</t>
  </si>
  <si>
    <t>考试</t>
  </si>
  <si>
    <t>电信</t>
  </si>
  <si>
    <t>04121005</t>
  </si>
  <si>
    <t>C语言程序设计实验</t>
  </si>
  <si>
    <t>Experiment of C Programming</t>
  </si>
  <si>
    <t>04121013</t>
  </si>
  <si>
    <t>电工电子技术</t>
  </si>
  <si>
    <t>Circuits and Electronics</t>
  </si>
  <si>
    <r>
      <t>3+</t>
    </r>
    <r>
      <rPr>
        <sz val="9"/>
        <rFont val="宋体"/>
        <family val="0"/>
      </rPr>
      <t>1</t>
    </r>
  </si>
  <si>
    <t>工程基础课</t>
  </si>
  <si>
    <t>04121065</t>
  </si>
  <si>
    <t>计算机网络</t>
  </si>
  <si>
    <t>Computer Networking</t>
  </si>
  <si>
    <t>04121012</t>
  </si>
  <si>
    <t>计算机网络实验</t>
  </si>
  <si>
    <t>Experiment of Computer Networking</t>
  </si>
  <si>
    <t>04121103</t>
  </si>
  <si>
    <t>数据结构与算法设计</t>
  </si>
  <si>
    <t>DataStructure and Algorithm Design</t>
  </si>
  <si>
    <t>04121104</t>
  </si>
  <si>
    <t>数据结构与算法设计实验</t>
  </si>
  <si>
    <t>Experiment of DataStructure and Algorithm Design</t>
  </si>
  <si>
    <t>专业基础课小计</t>
  </si>
  <si>
    <t>专业方向课</t>
  </si>
  <si>
    <t>04121105</t>
  </si>
  <si>
    <t>Java程序设计基础</t>
  </si>
  <si>
    <t>Fundamentals of Java programming</t>
  </si>
  <si>
    <t>2+2</t>
  </si>
  <si>
    <t>04121067</t>
  </si>
  <si>
    <t>数据库原理与应用</t>
  </si>
  <si>
    <t>Principles and Applications of Database</t>
  </si>
  <si>
    <r>
      <t>2+</t>
    </r>
    <r>
      <rPr>
        <sz val="9"/>
        <rFont val="宋体"/>
        <family val="0"/>
      </rPr>
      <t>2</t>
    </r>
  </si>
  <si>
    <t>04121017</t>
  </si>
  <si>
    <t>操作系统</t>
  </si>
  <si>
    <t>Operating System</t>
  </si>
  <si>
    <t>3+1</t>
  </si>
  <si>
    <t>04121018</t>
  </si>
  <si>
    <t>软件工程</t>
  </si>
  <si>
    <t>Software Engineering</t>
  </si>
  <si>
    <r>
      <t>2+</t>
    </r>
    <r>
      <rPr>
        <sz val="9"/>
        <rFont val="宋体"/>
        <family val="0"/>
      </rPr>
      <t>1</t>
    </r>
  </si>
  <si>
    <t>04121069</t>
  </si>
  <si>
    <t>计算机组成原理</t>
  </si>
  <si>
    <t>Principles of Computer Organization</t>
  </si>
  <si>
    <t>专业一般课或方向课小计</t>
  </si>
  <si>
    <t>专业选修课</t>
  </si>
  <si>
    <r>
      <t xml:space="preserve">
</t>
    </r>
    <r>
      <rPr>
        <sz val="14"/>
        <rFont val="宋体"/>
        <family val="0"/>
      </rPr>
      <t>选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修</t>
    </r>
  </si>
  <si>
    <t>04121070</t>
  </si>
  <si>
    <t>Web前端开发</t>
  </si>
  <si>
    <t>Web Front-End Development</t>
  </si>
  <si>
    <t>04121071</t>
  </si>
  <si>
    <t>JavaEE企业级开发技术</t>
  </si>
  <si>
    <t>Enterprise Level Development Technology Based on JavaEE</t>
  </si>
  <si>
    <t>04121116</t>
  </si>
  <si>
    <t>科技文献阅读与写作</t>
  </si>
  <si>
    <t>Scientific Literature Reading and Writing</t>
  </si>
  <si>
    <t>04121075</t>
  </si>
  <si>
    <t>网络与信息安全</t>
  </si>
  <si>
    <t>Network and Information Security</t>
  </si>
  <si>
    <t>04121074</t>
  </si>
  <si>
    <t>Python编程</t>
  </si>
  <si>
    <r>
      <t>Python</t>
    </r>
    <r>
      <rPr>
        <sz val="9"/>
        <rFont val="Book Antiqua"/>
        <family val="1"/>
      </rPr>
      <t xml:space="preserve"> Programming</t>
    </r>
  </si>
  <si>
    <t>1+2</t>
  </si>
  <si>
    <t>04121029</t>
  </si>
  <si>
    <t>网络工程</t>
  </si>
  <si>
    <t xml:space="preserve"> Network Engineering</t>
  </si>
  <si>
    <r>
      <rPr>
        <sz val="9"/>
        <rFont val="宋体"/>
        <family val="0"/>
      </rPr>
      <t>04121096</t>
    </r>
  </si>
  <si>
    <t>数据库高级应用</t>
  </si>
  <si>
    <t>Advanced Application of Database</t>
  </si>
  <si>
    <t>2+1</t>
  </si>
  <si>
    <t>04121078</t>
  </si>
  <si>
    <t>Linux系统及应用</t>
  </si>
  <si>
    <t>Linux Operating System and Application</t>
  </si>
  <si>
    <r>
      <t>1+</t>
    </r>
    <r>
      <rPr>
        <sz val="9"/>
        <rFont val="宋体"/>
        <family val="0"/>
      </rPr>
      <t>2</t>
    </r>
  </si>
  <si>
    <t>04121083</t>
  </si>
  <si>
    <t>大数据技术及应用</t>
  </si>
  <si>
    <t>Big data Technology and its Application</t>
  </si>
  <si>
    <t>04121079</t>
  </si>
  <si>
    <t>人工智能导论</t>
  </si>
  <si>
    <t>Introduction to Artificial Intelligence</t>
  </si>
  <si>
    <t>04121032</t>
  </si>
  <si>
    <t>移动端软件开发</t>
  </si>
  <si>
    <t>Software  Development for  Mobile Terminal</t>
  </si>
  <si>
    <t>专业选修课小计（最低学分）</t>
  </si>
  <si>
    <t>专业课程小计</t>
  </si>
  <si>
    <t>集中性实践环节</t>
  </si>
  <si>
    <t>04121090</t>
  </si>
  <si>
    <t>软件项目实训</t>
  </si>
  <si>
    <r>
      <t>Software Project  Training</t>
    </r>
    <r>
      <rPr>
        <sz val="8"/>
        <rFont val="宋体"/>
        <family val="0"/>
      </rPr>
      <t>（</t>
    </r>
    <r>
      <rPr>
        <sz val="8"/>
        <rFont val="Book Antiqua"/>
        <family val="1"/>
      </rPr>
      <t>on Campus</t>
    </r>
    <r>
      <rPr>
        <sz val="8"/>
        <rFont val="宋体"/>
        <family val="0"/>
      </rPr>
      <t>）</t>
    </r>
  </si>
  <si>
    <t>2周</t>
  </si>
  <si>
    <t>04121115</t>
  </si>
  <si>
    <t>毕业实习</t>
  </si>
  <si>
    <t xml:space="preserve">Graduation Practice </t>
  </si>
  <si>
    <t>10周</t>
  </si>
  <si>
    <t>04121061</t>
  </si>
  <si>
    <t>毕业设计与论文写作</t>
  </si>
  <si>
    <t>Academic Writing for Graduation Paper</t>
  </si>
  <si>
    <t>16周</t>
  </si>
  <si>
    <t>实践教学环节小计</t>
  </si>
  <si>
    <t>28周</t>
  </si>
  <si>
    <t>通识教育</t>
  </si>
  <si>
    <t>必修</t>
  </si>
  <si>
    <t>形势与政策</t>
  </si>
  <si>
    <t>Situation and Policies</t>
  </si>
  <si>
    <t>（64）</t>
  </si>
  <si>
    <t>（2）</t>
  </si>
  <si>
    <t>1-4</t>
  </si>
  <si>
    <t>马学院</t>
  </si>
  <si>
    <t>体育俱乐部活动（体质健康测试）III</t>
  </si>
  <si>
    <t>Club Sports (Physical Fitness Test) III</t>
  </si>
  <si>
    <t>（1周）</t>
  </si>
  <si>
    <t>1-2（滚动）</t>
  </si>
  <si>
    <t>教育</t>
  </si>
  <si>
    <t>体育俱乐部活动（体质健康测试）IV</t>
  </si>
  <si>
    <t>Club Sports (Physical Fitness Test) IV</t>
  </si>
  <si>
    <t>3</t>
  </si>
  <si>
    <t>思政实践（专升本）</t>
  </si>
  <si>
    <t>Ideological and Political Education</t>
  </si>
  <si>
    <t>（2周）</t>
  </si>
  <si>
    <t>创新能力</t>
  </si>
  <si>
    <t>选修</t>
  </si>
  <si>
    <t>创新能力（专升本）
学生科研、学科竞赛、专业考证、开放实验等</t>
  </si>
  <si>
    <t>Innovation Ability</t>
  </si>
  <si>
    <t>1-4；第4学期导入成绩.</t>
  </si>
  <si>
    <t>教务</t>
  </si>
  <si>
    <t>课外教育项目小计</t>
  </si>
  <si>
    <t>毕业最低总学分</t>
  </si>
  <si>
    <t>理论学时</t>
  </si>
  <si>
    <t>实验学时</t>
  </si>
  <si>
    <t>理论学分</t>
  </si>
  <si>
    <t>实验学分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</si>
</sst>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10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sz val="8"/>
      <name val="Book Antiqua"/>
      <family val="1"/>
    </font>
    <font>
      <sz val="9.5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b/>
      <sz val="10"/>
      <name val="Times New Roman"/>
      <family val="1"/>
    </font>
    <font>
      <sz val="9"/>
      <name val="Book Antiqua"/>
      <family val="1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center" vertical="center" textRotation="255" wrapText="1"/>
    </xf>
    <xf numFmtId="0" fontId="1" fillId="0" borderId="14" xfId="0" applyFont="1" applyFill="1" applyBorder="1" applyAlignment="1">
      <alignment horizontal="center" vertical="center" textRotation="255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49" fontId="7" fillId="0" borderId="14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 vertical="center" textRotation="255" wrapText="1"/>
    </xf>
    <xf numFmtId="0" fontId="10" fillId="0" borderId="18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15" xfId="0" applyFont="1" applyFill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textRotation="255" wrapText="1"/>
    </xf>
    <xf numFmtId="0" fontId="0" fillId="0" borderId="13" xfId="0" applyFont="1" applyBorder="1" applyAlignment="1">
      <alignment vertical="center" textRotation="255" wrapText="1"/>
    </xf>
    <xf numFmtId="0" fontId="12" fillId="0" borderId="2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textRotation="255" wrapText="1"/>
    </xf>
    <xf numFmtId="0" fontId="1" fillId="0" borderId="0" xfId="0" applyFont="1" applyFill="1" applyBorder="1" applyAlignment="1">
      <alignment vertical="center" textRotation="255" wrapText="1"/>
    </xf>
    <xf numFmtId="0" fontId="0" fillId="0" borderId="20" xfId="0" applyFont="1" applyBorder="1" applyAlignment="1">
      <alignment vertical="center" textRotation="255" wrapText="1"/>
    </xf>
    <xf numFmtId="0" fontId="12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29" xfId="0" applyFont="1" applyFill="1" applyBorder="1" applyAlignment="1">
      <alignment horizontal="center" vertical="center" textRotation="255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30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14" xfId="0" applyNumberFormat="1" applyFont="1" applyBorder="1" applyAlignment="1" quotePrefix="1">
      <alignment horizontal="center" vertical="center"/>
    </xf>
    <xf numFmtId="49" fontId="7" fillId="0" borderId="24" xfId="0" applyNumberFormat="1" applyFont="1" applyBorder="1" applyAlignment="1" quotePrefix="1">
      <alignment horizontal="center" vertical="center"/>
    </xf>
    <xf numFmtId="49" fontId="7" fillId="0" borderId="24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85" zoomScaleNormal="85" workbookViewId="0" topLeftCell="A35">
      <selection activeCell="M41" sqref="M41"/>
    </sheetView>
  </sheetViews>
  <sheetFormatPr defaultColWidth="9.00390625" defaultRowHeight="14.25"/>
  <cols>
    <col min="1" max="1" width="4.625" style="1" customWidth="1"/>
    <col min="2" max="2" width="0.37109375" style="1" customWidth="1"/>
    <col min="3" max="3" width="7.75390625" style="1" customWidth="1"/>
    <col min="4" max="4" width="4.625" style="1" customWidth="1"/>
    <col min="5" max="5" width="7.25390625" style="1" customWidth="1"/>
    <col min="6" max="6" width="18.50390625" style="1" customWidth="1"/>
    <col min="7" max="7" width="16.75390625" style="1" customWidth="1"/>
    <col min="8" max="10" width="4.625" style="1" customWidth="1"/>
    <col min="11" max="11" width="5.00390625" style="1" customWidth="1"/>
    <col min="12" max="12" width="3.75390625" style="1" customWidth="1"/>
    <col min="13" max="13" width="4.625" style="1" customWidth="1"/>
    <col min="14" max="15" width="4.375" style="1" customWidth="1"/>
    <col min="16" max="16384" width="9.00390625" style="1" customWidth="1"/>
  </cols>
  <sheetData>
    <row r="1" spans="1:15" ht="29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23.25" customHeight="1">
      <c r="A2" s="4" t="s">
        <v>1</v>
      </c>
      <c r="B2" s="5"/>
      <c r="C2" s="6"/>
      <c r="D2" s="7" t="s">
        <v>2</v>
      </c>
      <c r="E2" s="7" t="s">
        <v>3</v>
      </c>
      <c r="F2" s="7" t="s">
        <v>4</v>
      </c>
      <c r="G2" s="7" t="s">
        <v>5</v>
      </c>
      <c r="H2" s="8" t="s">
        <v>6</v>
      </c>
      <c r="I2" s="8" t="s">
        <v>7</v>
      </c>
      <c r="J2" s="7" t="s">
        <v>8</v>
      </c>
      <c r="K2" s="7"/>
      <c r="L2" s="7" t="s">
        <v>9</v>
      </c>
      <c r="M2" s="7" t="s">
        <v>10</v>
      </c>
      <c r="N2" s="7" t="s">
        <v>11</v>
      </c>
      <c r="O2" s="7" t="s">
        <v>12</v>
      </c>
      <c r="P2" s="74"/>
      <c r="Q2"/>
      <c r="R2"/>
      <c r="S2"/>
      <c r="T2"/>
      <c r="U2"/>
    </row>
    <row r="3" spans="1:21" ht="20.25" customHeight="1">
      <c r="A3" s="9"/>
      <c r="B3" s="10"/>
      <c r="C3" s="11"/>
      <c r="D3" s="7"/>
      <c r="E3" s="7"/>
      <c r="F3" s="7"/>
      <c r="G3" s="7"/>
      <c r="H3" s="8"/>
      <c r="I3" s="8"/>
      <c r="J3" s="7" t="s">
        <v>13</v>
      </c>
      <c r="K3" s="7" t="s">
        <v>14</v>
      </c>
      <c r="L3" s="7"/>
      <c r="M3" s="33"/>
      <c r="N3" s="33"/>
      <c r="O3" s="33"/>
      <c r="P3" s="74"/>
      <c r="Q3"/>
      <c r="R3"/>
      <c r="S3"/>
      <c r="T3"/>
      <c r="U3"/>
    </row>
    <row r="4" spans="1:21" ht="70.5" customHeight="1">
      <c r="A4" s="12" t="s">
        <v>15</v>
      </c>
      <c r="B4" s="13"/>
      <c r="C4" s="14" t="s">
        <v>16</v>
      </c>
      <c r="D4" s="15" t="s">
        <v>17</v>
      </c>
      <c r="E4" s="16" t="s">
        <v>18</v>
      </c>
      <c r="F4" s="17" t="s">
        <v>19</v>
      </c>
      <c r="G4" s="18" t="s">
        <v>20</v>
      </c>
      <c r="H4" s="19">
        <v>2</v>
      </c>
      <c r="I4" s="17">
        <v>32</v>
      </c>
      <c r="J4" s="17">
        <v>32</v>
      </c>
      <c r="K4" s="17">
        <v>0</v>
      </c>
      <c r="L4" s="17">
        <v>2</v>
      </c>
      <c r="M4" s="17">
        <v>1</v>
      </c>
      <c r="N4" s="17" t="s">
        <v>21</v>
      </c>
      <c r="O4" s="17" t="s">
        <v>22</v>
      </c>
      <c r="P4" s="74"/>
      <c r="Q4"/>
      <c r="R4"/>
      <c r="S4"/>
      <c r="T4"/>
      <c r="U4"/>
    </row>
    <row r="5" spans="1:21" ht="29.25" customHeight="1">
      <c r="A5" s="20" t="s">
        <v>23</v>
      </c>
      <c r="B5" s="21"/>
      <c r="C5" s="21"/>
      <c r="D5" s="21"/>
      <c r="E5" s="21"/>
      <c r="F5" s="21"/>
      <c r="G5" s="21"/>
      <c r="H5" s="22" t="s">
        <v>24</v>
      </c>
      <c r="I5" s="17">
        <v>32</v>
      </c>
      <c r="J5" s="17">
        <v>32</v>
      </c>
      <c r="K5" s="75"/>
      <c r="L5" s="75"/>
      <c r="M5" s="75"/>
      <c r="N5" s="75"/>
      <c r="O5" s="75"/>
      <c r="P5" s="74"/>
      <c r="Q5"/>
      <c r="R5"/>
      <c r="S5"/>
      <c r="T5"/>
      <c r="U5"/>
    </row>
    <row r="6" spans="1:21" ht="21.75" customHeight="1">
      <c r="A6" s="14" t="s">
        <v>25</v>
      </c>
      <c r="B6" s="23" t="s">
        <v>26</v>
      </c>
      <c r="C6" s="24"/>
      <c r="D6" s="14" t="s">
        <v>17</v>
      </c>
      <c r="E6" s="88" t="s">
        <v>27</v>
      </c>
      <c r="F6" s="17" t="s">
        <v>28</v>
      </c>
      <c r="G6" s="18" t="s">
        <v>29</v>
      </c>
      <c r="H6" s="17">
        <f>J6/16+K6/32</f>
        <v>4</v>
      </c>
      <c r="I6" s="17">
        <f aca="true" t="shared" si="0" ref="I6:I12">J6+K6</f>
        <v>64</v>
      </c>
      <c r="J6" s="17">
        <v>64</v>
      </c>
      <c r="K6" s="17">
        <v>0</v>
      </c>
      <c r="L6" s="17">
        <v>4</v>
      </c>
      <c r="M6" s="17">
        <v>1</v>
      </c>
      <c r="N6" s="17" t="s">
        <v>30</v>
      </c>
      <c r="O6" s="17" t="s">
        <v>31</v>
      </c>
      <c r="P6" s="74"/>
      <c r="Q6"/>
      <c r="R6"/>
      <c r="S6"/>
      <c r="T6"/>
      <c r="U6"/>
    </row>
    <row r="7" spans="1:16" ht="21.75" customHeight="1">
      <c r="A7" s="15"/>
      <c r="B7" s="26"/>
      <c r="C7" s="27"/>
      <c r="D7" s="14"/>
      <c r="E7" s="88" t="s">
        <v>32</v>
      </c>
      <c r="F7" s="17" t="s">
        <v>33</v>
      </c>
      <c r="G7" s="18" t="s">
        <v>34</v>
      </c>
      <c r="H7" s="17">
        <f>J7/16+K7/32</f>
        <v>1</v>
      </c>
      <c r="I7" s="17">
        <f t="shared" si="0"/>
        <v>32</v>
      </c>
      <c r="J7" s="17">
        <v>0</v>
      </c>
      <c r="K7" s="17">
        <v>32</v>
      </c>
      <c r="L7" s="17">
        <v>2</v>
      </c>
      <c r="M7" s="17">
        <v>1</v>
      </c>
      <c r="N7" s="17" t="s">
        <v>21</v>
      </c>
      <c r="O7" s="17" t="s">
        <v>31</v>
      </c>
      <c r="P7" s="74"/>
    </row>
    <row r="8" spans="1:16" ht="21.75" customHeight="1">
      <c r="A8" s="15"/>
      <c r="B8" s="26"/>
      <c r="C8" s="27"/>
      <c r="D8" s="14"/>
      <c r="E8" s="88" t="s">
        <v>35</v>
      </c>
      <c r="F8" s="17" t="s">
        <v>36</v>
      </c>
      <c r="G8" s="18" t="s">
        <v>37</v>
      </c>
      <c r="H8" s="17">
        <f>J8/16+K8/32</f>
        <v>3.5</v>
      </c>
      <c r="I8" s="17">
        <f t="shared" si="0"/>
        <v>64</v>
      </c>
      <c r="J8" s="17">
        <v>48</v>
      </c>
      <c r="K8" s="17">
        <v>16</v>
      </c>
      <c r="L8" s="17" t="s">
        <v>38</v>
      </c>
      <c r="M8" s="17">
        <v>1</v>
      </c>
      <c r="N8" s="17" t="s">
        <v>30</v>
      </c>
      <c r="O8" s="17" t="s">
        <v>31</v>
      </c>
      <c r="P8" s="76" t="s">
        <v>39</v>
      </c>
    </row>
    <row r="9" spans="1:16" ht="21.75" customHeight="1">
      <c r="A9" s="15"/>
      <c r="B9" s="26"/>
      <c r="C9" s="27"/>
      <c r="D9" s="14"/>
      <c r="E9" s="25" t="s">
        <v>40</v>
      </c>
      <c r="F9" s="17" t="s">
        <v>41</v>
      </c>
      <c r="G9" s="18" t="s">
        <v>42</v>
      </c>
      <c r="H9" s="17">
        <f>J9/16+K9/32</f>
        <v>3</v>
      </c>
      <c r="I9" s="17">
        <f t="shared" si="0"/>
        <v>48</v>
      </c>
      <c r="J9" s="17">
        <v>48</v>
      </c>
      <c r="K9" s="17">
        <v>0</v>
      </c>
      <c r="L9" s="17">
        <v>3</v>
      </c>
      <c r="M9" s="17">
        <v>1</v>
      </c>
      <c r="N9" s="17" t="s">
        <v>30</v>
      </c>
      <c r="O9" s="17" t="s">
        <v>31</v>
      </c>
      <c r="P9" s="74"/>
    </row>
    <row r="10" spans="1:16" ht="21.75" customHeight="1">
      <c r="A10" s="15"/>
      <c r="B10" s="28"/>
      <c r="C10" s="29"/>
      <c r="D10" s="14"/>
      <c r="E10" s="88" t="s">
        <v>43</v>
      </c>
      <c r="F10" s="17" t="s">
        <v>44</v>
      </c>
      <c r="G10" s="18" t="s">
        <v>45</v>
      </c>
      <c r="H10" s="17">
        <v>0.5</v>
      </c>
      <c r="I10" s="17">
        <f t="shared" si="0"/>
        <v>16</v>
      </c>
      <c r="J10" s="17">
        <v>0</v>
      </c>
      <c r="K10" s="17">
        <v>16</v>
      </c>
      <c r="L10" s="17">
        <v>1</v>
      </c>
      <c r="M10" s="17">
        <v>1</v>
      </c>
      <c r="N10" s="17" t="s">
        <v>21</v>
      </c>
      <c r="O10" s="17" t="s">
        <v>31</v>
      </c>
      <c r="P10" s="74"/>
    </row>
    <row r="11" spans="1:16" ht="21.75" customHeight="1">
      <c r="A11" s="15"/>
      <c r="B11" s="28"/>
      <c r="C11" s="29"/>
      <c r="D11" s="14"/>
      <c r="E11" s="88" t="s">
        <v>46</v>
      </c>
      <c r="F11" s="30" t="s">
        <v>47</v>
      </c>
      <c r="G11" s="18" t="s">
        <v>48</v>
      </c>
      <c r="H11" s="17">
        <f>J11/16+K11/32</f>
        <v>3</v>
      </c>
      <c r="I11" s="17">
        <f t="shared" si="0"/>
        <v>48</v>
      </c>
      <c r="J11" s="17">
        <v>48</v>
      </c>
      <c r="K11" s="17">
        <v>0</v>
      </c>
      <c r="L11" s="17">
        <v>3</v>
      </c>
      <c r="M11" s="17">
        <v>2</v>
      </c>
      <c r="N11" s="17" t="s">
        <v>30</v>
      </c>
      <c r="O11" s="17" t="s">
        <v>31</v>
      </c>
      <c r="P11" s="74"/>
    </row>
    <row r="12" spans="1:16" ht="21.75" customHeight="1">
      <c r="A12" s="15"/>
      <c r="B12" s="31"/>
      <c r="C12" s="32"/>
      <c r="D12" s="14"/>
      <c r="E12" s="88" t="s">
        <v>49</v>
      </c>
      <c r="F12" s="30" t="s">
        <v>50</v>
      </c>
      <c r="G12" s="18" t="s">
        <v>51</v>
      </c>
      <c r="H12" s="17">
        <f>J12/16+K12/32</f>
        <v>1</v>
      </c>
      <c r="I12" s="17">
        <f t="shared" si="0"/>
        <v>32</v>
      </c>
      <c r="J12" s="17">
        <v>0</v>
      </c>
      <c r="K12" s="17">
        <v>32</v>
      </c>
      <c r="L12" s="17">
        <v>2</v>
      </c>
      <c r="M12" s="17">
        <v>2</v>
      </c>
      <c r="N12" s="17" t="s">
        <v>21</v>
      </c>
      <c r="O12" s="17" t="s">
        <v>31</v>
      </c>
      <c r="P12" s="74"/>
    </row>
    <row r="13" spans="1:16" ht="21.75" customHeight="1">
      <c r="A13" s="15"/>
      <c r="B13" s="20" t="s">
        <v>52</v>
      </c>
      <c r="C13" s="20"/>
      <c r="D13" s="21"/>
      <c r="E13" s="21"/>
      <c r="F13" s="21"/>
      <c r="G13" s="21"/>
      <c r="H13" s="33">
        <f>SUM(H6:H12)</f>
        <v>16</v>
      </c>
      <c r="I13" s="33">
        <f>SUM(I6:I12)</f>
        <v>304</v>
      </c>
      <c r="J13" s="33">
        <f>SUM(J6:J12)</f>
        <v>208</v>
      </c>
      <c r="K13" s="33">
        <f>SUM(K6:K12)</f>
        <v>96</v>
      </c>
      <c r="L13" s="33">
        <f>SUM(L6:L10)+4</f>
        <v>14</v>
      </c>
      <c r="M13" s="33"/>
      <c r="N13" s="33"/>
      <c r="O13" s="33"/>
      <c r="P13" s="74"/>
    </row>
    <row r="14" spans="1:16" ht="22.5" customHeight="1">
      <c r="A14" s="15"/>
      <c r="B14" s="26" t="s">
        <v>53</v>
      </c>
      <c r="C14" s="27"/>
      <c r="D14" s="34" t="s">
        <v>17</v>
      </c>
      <c r="E14" s="88" t="s">
        <v>54</v>
      </c>
      <c r="F14" s="17" t="s">
        <v>55</v>
      </c>
      <c r="G14" s="18" t="s">
        <v>56</v>
      </c>
      <c r="H14" s="17">
        <f>J14/16+K14/32</f>
        <v>3</v>
      </c>
      <c r="I14" s="17">
        <f>J14+K14</f>
        <v>64</v>
      </c>
      <c r="J14" s="17">
        <v>32</v>
      </c>
      <c r="K14" s="17">
        <v>32</v>
      </c>
      <c r="L14" s="17" t="s">
        <v>57</v>
      </c>
      <c r="M14" s="17">
        <v>1</v>
      </c>
      <c r="N14" s="17" t="s">
        <v>21</v>
      </c>
      <c r="O14" s="17" t="s">
        <v>31</v>
      </c>
      <c r="P14" s="74"/>
    </row>
    <row r="15" spans="1:16" ht="22.5" customHeight="1">
      <c r="A15" s="15"/>
      <c r="B15" s="26"/>
      <c r="C15" s="27"/>
      <c r="D15" s="34"/>
      <c r="E15" s="88" t="s">
        <v>58</v>
      </c>
      <c r="F15" s="17" t="s">
        <v>59</v>
      </c>
      <c r="G15" s="18" t="s">
        <v>60</v>
      </c>
      <c r="H15" s="17">
        <f>J15/16+K15/32</f>
        <v>3</v>
      </c>
      <c r="I15" s="17">
        <f>J15+K15</f>
        <v>64</v>
      </c>
      <c r="J15" s="17">
        <v>32</v>
      </c>
      <c r="K15" s="17">
        <v>32</v>
      </c>
      <c r="L15" s="17" t="s">
        <v>61</v>
      </c>
      <c r="M15" s="17">
        <v>2</v>
      </c>
      <c r="N15" s="17" t="s">
        <v>30</v>
      </c>
      <c r="O15" s="17" t="s">
        <v>31</v>
      </c>
      <c r="P15" s="74"/>
    </row>
    <row r="16" spans="1:16" ht="22.5" customHeight="1">
      <c r="A16" s="15"/>
      <c r="B16" s="26"/>
      <c r="C16" s="27"/>
      <c r="D16" s="34"/>
      <c r="E16" s="88" t="s">
        <v>62</v>
      </c>
      <c r="F16" s="17" t="s">
        <v>63</v>
      </c>
      <c r="G16" s="18" t="s">
        <v>64</v>
      </c>
      <c r="H16" s="17">
        <f>J16/16+K16/32</f>
        <v>3.5</v>
      </c>
      <c r="I16" s="17">
        <f>J16+K16</f>
        <v>64</v>
      </c>
      <c r="J16" s="17">
        <v>48</v>
      </c>
      <c r="K16" s="17">
        <v>16</v>
      </c>
      <c r="L16" s="17" t="s">
        <v>65</v>
      </c>
      <c r="M16" s="17">
        <v>2</v>
      </c>
      <c r="N16" s="17" t="s">
        <v>30</v>
      </c>
      <c r="O16" s="17" t="s">
        <v>31</v>
      </c>
      <c r="P16" s="74"/>
    </row>
    <row r="17" spans="1:16" ht="22.5" customHeight="1">
      <c r="A17" s="15"/>
      <c r="B17" s="26"/>
      <c r="C17" s="27"/>
      <c r="D17" s="34"/>
      <c r="E17" s="88" t="s">
        <v>66</v>
      </c>
      <c r="F17" s="17" t="s">
        <v>67</v>
      </c>
      <c r="G17" s="18" t="s">
        <v>68</v>
      </c>
      <c r="H17" s="17">
        <f>J17/16+K17/32</f>
        <v>2.5</v>
      </c>
      <c r="I17" s="17">
        <f>J17+K17</f>
        <v>48</v>
      </c>
      <c r="J17" s="17">
        <v>32</v>
      </c>
      <c r="K17" s="17">
        <v>16</v>
      </c>
      <c r="L17" s="17" t="s">
        <v>69</v>
      </c>
      <c r="M17" s="17">
        <v>3</v>
      </c>
      <c r="N17" s="17" t="s">
        <v>30</v>
      </c>
      <c r="O17" s="17" t="s">
        <v>31</v>
      </c>
      <c r="P17" s="74"/>
    </row>
    <row r="18" spans="1:16" ht="22.5" customHeight="1">
      <c r="A18" s="15"/>
      <c r="B18" s="31"/>
      <c r="C18" s="32"/>
      <c r="D18" s="35"/>
      <c r="E18" s="88" t="s">
        <v>70</v>
      </c>
      <c r="F18" s="17" t="s">
        <v>71</v>
      </c>
      <c r="G18" s="18" t="s">
        <v>72</v>
      </c>
      <c r="H18" s="17">
        <f>J18/16+K18/32</f>
        <v>3.5</v>
      </c>
      <c r="I18" s="17">
        <f>J18+K18</f>
        <v>64</v>
      </c>
      <c r="J18" s="17">
        <v>48</v>
      </c>
      <c r="K18" s="17">
        <v>16</v>
      </c>
      <c r="L18" s="17" t="s">
        <v>38</v>
      </c>
      <c r="M18" s="17">
        <v>3</v>
      </c>
      <c r="N18" s="17" t="s">
        <v>30</v>
      </c>
      <c r="O18" s="17" t="s">
        <v>31</v>
      </c>
      <c r="P18" s="74"/>
    </row>
    <row r="19" spans="1:16" ht="22.5" customHeight="1">
      <c r="A19" s="15"/>
      <c r="B19" s="20" t="s">
        <v>73</v>
      </c>
      <c r="C19" s="20"/>
      <c r="D19" s="36"/>
      <c r="E19" s="36"/>
      <c r="F19" s="36"/>
      <c r="G19" s="36"/>
      <c r="H19" s="33">
        <f>SUM(H14:H18)</f>
        <v>15.5</v>
      </c>
      <c r="I19" s="33">
        <f>SUM(I14:I18)</f>
        <v>304</v>
      </c>
      <c r="J19" s="33">
        <f>SUM(J14:J18)</f>
        <v>192</v>
      </c>
      <c r="K19" s="33">
        <f>SUM(K14:K18)</f>
        <v>112</v>
      </c>
      <c r="L19" s="33">
        <v>19</v>
      </c>
      <c r="M19" s="33"/>
      <c r="N19" s="33"/>
      <c r="O19" s="33"/>
      <c r="P19" s="74"/>
    </row>
    <row r="20" spans="1:15" ht="30" customHeight="1">
      <c r="A20" s="15"/>
      <c r="B20" s="23" t="s">
        <v>74</v>
      </c>
      <c r="C20" s="37"/>
      <c r="D20" s="38" t="s">
        <v>75</v>
      </c>
      <c r="E20" s="89" t="s">
        <v>76</v>
      </c>
      <c r="F20" s="17" t="s">
        <v>77</v>
      </c>
      <c r="G20" s="18" t="s">
        <v>78</v>
      </c>
      <c r="H20" s="17">
        <f>J20/16+K20/32</f>
        <v>3</v>
      </c>
      <c r="I20" s="17">
        <f>J20+K20</f>
        <v>64</v>
      </c>
      <c r="J20" s="17">
        <v>32</v>
      </c>
      <c r="K20" s="17">
        <v>32</v>
      </c>
      <c r="L20" s="17" t="s">
        <v>57</v>
      </c>
      <c r="M20" s="17">
        <v>1</v>
      </c>
      <c r="N20" s="17" t="s">
        <v>21</v>
      </c>
      <c r="O20" s="17" t="s">
        <v>31</v>
      </c>
    </row>
    <row r="21" spans="1:15" ht="30" customHeight="1">
      <c r="A21" s="15"/>
      <c r="B21" s="40"/>
      <c r="C21" s="41"/>
      <c r="D21" s="42"/>
      <c r="E21" s="90" t="s">
        <v>79</v>
      </c>
      <c r="F21" s="17" t="s">
        <v>80</v>
      </c>
      <c r="G21" s="18" t="s">
        <v>81</v>
      </c>
      <c r="H21" s="17">
        <f>J21/16+K21/32</f>
        <v>3</v>
      </c>
      <c r="I21" s="17">
        <f>J21+K21</f>
        <v>64</v>
      </c>
      <c r="J21" s="17">
        <v>32</v>
      </c>
      <c r="K21" s="17">
        <v>32</v>
      </c>
      <c r="L21" s="17" t="s">
        <v>61</v>
      </c>
      <c r="M21" s="17">
        <v>2</v>
      </c>
      <c r="N21" s="17" t="s">
        <v>21</v>
      </c>
      <c r="O21" s="17" t="s">
        <v>31</v>
      </c>
    </row>
    <row r="22" spans="1:15" ht="30" customHeight="1">
      <c r="A22" s="15"/>
      <c r="B22" s="40"/>
      <c r="C22" s="41"/>
      <c r="D22" s="42"/>
      <c r="E22" s="25" t="s">
        <v>82</v>
      </c>
      <c r="F22" s="17" t="s">
        <v>83</v>
      </c>
      <c r="G22" s="18" t="s">
        <v>84</v>
      </c>
      <c r="H22" s="17">
        <v>2</v>
      </c>
      <c r="I22" s="17">
        <f>J22+K22</f>
        <v>32</v>
      </c>
      <c r="J22" s="17">
        <v>32</v>
      </c>
      <c r="K22" s="17">
        <v>0</v>
      </c>
      <c r="L22" s="17">
        <v>2</v>
      </c>
      <c r="M22" s="17">
        <v>2</v>
      </c>
      <c r="N22" s="17" t="s">
        <v>21</v>
      </c>
      <c r="O22" s="17" t="s">
        <v>31</v>
      </c>
    </row>
    <row r="23" spans="1:15" ht="21" customHeight="1">
      <c r="A23" s="15"/>
      <c r="B23" s="26"/>
      <c r="C23" s="27"/>
      <c r="D23" s="42"/>
      <c r="E23" s="88" t="s">
        <v>85</v>
      </c>
      <c r="F23" s="17" t="s">
        <v>86</v>
      </c>
      <c r="G23" s="18" t="s">
        <v>87</v>
      </c>
      <c r="H23" s="17">
        <f>J23/16+K23/32</f>
        <v>3</v>
      </c>
      <c r="I23" s="17">
        <f>J23+K23</f>
        <v>64</v>
      </c>
      <c r="J23" s="17">
        <v>32</v>
      </c>
      <c r="K23" s="17">
        <v>32</v>
      </c>
      <c r="L23" s="17" t="s">
        <v>61</v>
      </c>
      <c r="M23" s="17">
        <v>2</v>
      </c>
      <c r="N23" s="17" t="s">
        <v>21</v>
      </c>
      <c r="O23" s="17" t="s">
        <v>31</v>
      </c>
    </row>
    <row r="24" spans="1:15" ht="21" customHeight="1">
      <c r="A24" s="15"/>
      <c r="B24" s="26"/>
      <c r="C24" s="27"/>
      <c r="D24" s="42"/>
      <c r="E24" s="88" t="s">
        <v>88</v>
      </c>
      <c r="F24" s="17" t="s">
        <v>89</v>
      </c>
      <c r="G24" s="18" t="s">
        <v>90</v>
      </c>
      <c r="H24" s="17">
        <f>J24/16+K24/32</f>
        <v>2</v>
      </c>
      <c r="I24" s="17">
        <f>J24+K24</f>
        <v>48</v>
      </c>
      <c r="J24" s="17">
        <v>16</v>
      </c>
      <c r="K24" s="17">
        <v>32</v>
      </c>
      <c r="L24" s="17" t="s">
        <v>91</v>
      </c>
      <c r="M24" s="17">
        <v>2</v>
      </c>
      <c r="N24" s="17" t="s">
        <v>21</v>
      </c>
      <c r="O24" s="17" t="s">
        <v>31</v>
      </c>
    </row>
    <row r="25" spans="1:15" ht="21" customHeight="1">
      <c r="A25" s="15"/>
      <c r="B25" s="26"/>
      <c r="C25" s="27"/>
      <c r="D25" s="42"/>
      <c r="E25" s="88" t="s">
        <v>92</v>
      </c>
      <c r="F25" s="17" t="s">
        <v>93</v>
      </c>
      <c r="G25" s="18" t="s">
        <v>94</v>
      </c>
      <c r="H25" s="17">
        <f aca="true" t="shared" si="1" ref="H25:H30">J25/16+K25/32</f>
        <v>3</v>
      </c>
      <c r="I25" s="17">
        <f aca="true" t="shared" si="2" ref="I25:I30">J25+K25</f>
        <v>64</v>
      </c>
      <c r="J25" s="17">
        <v>32</v>
      </c>
      <c r="K25" s="17">
        <v>32</v>
      </c>
      <c r="L25" s="17" t="s">
        <v>61</v>
      </c>
      <c r="M25" s="17">
        <v>3</v>
      </c>
      <c r="N25" s="17" t="s">
        <v>21</v>
      </c>
      <c r="O25" s="17" t="s">
        <v>31</v>
      </c>
    </row>
    <row r="26" spans="1:15" ht="21" customHeight="1">
      <c r="A26" s="15"/>
      <c r="B26" s="26"/>
      <c r="C26" s="27"/>
      <c r="D26" s="42"/>
      <c r="E26" s="88" t="s">
        <v>95</v>
      </c>
      <c r="F26" s="17" t="s">
        <v>96</v>
      </c>
      <c r="G26" s="18" t="s">
        <v>97</v>
      </c>
      <c r="H26" s="17">
        <f t="shared" si="1"/>
        <v>2.5</v>
      </c>
      <c r="I26" s="17">
        <f t="shared" si="2"/>
        <v>48</v>
      </c>
      <c r="J26" s="17">
        <v>32</v>
      </c>
      <c r="K26" s="17">
        <v>16</v>
      </c>
      <c r="L26" s="17" t="s">
        <v>98</v>
      </c>
      <c r="M26" s="17">
        <v>3</v>
      </c>
      <c r="N26" s="17" t="s">
        <v>21</v>
      </c>
      <c r="O26" s="17" t="s">
        <v>31</v>
      </c>
    </row>
    <row r="27" spans="1:15" ht="21" customHeight="1">
      <c r="A27" s="15"/>
      <c r="B27" s="26"/>
      <c r="C27" s="27"/>
      <c r="D27" s="42"/>
      <c r="E27" s="88" t="s">
        <v>99</v>
      </c>
      <c r="F27" s="17" t="s">
        <v>100</v>
      </c>
      <c r="G27" s="18" t="s">
        <v>101</v>
      </c>
      <c r="H27" s="17">
        <f t="shared" si="1"/>
        <v>2</v>
      </c>
      <c r="I27" s="17">
        <f t="shared" si="2"/>
        <v>48</v>
      </c>
      <c r="J27" s="17">
        <v>16</v>
      </c>
      <c r="K27" s="17">
        <v>32</v>
      </c>
      <c r="L27" s="17" t="s">
        <v>102</v>
      </c>
      <c r="M27" s="17">
        <v>3</v>
      </c>
      <c r="N27" s="17" t="s">
        <v>21</v>
      </c>
      <c r="O27" s="17" t="s">
        <v>31</v>
      </c>
    </row>
    <row r="28" spans="1:15" ht="21" customHeight="1">
      <c r="A28" s="15"/>
      <c r="B28" s="26"/>
      <c r="C28" s="27"/>
      <c r="D28" s="42"/>
      <c r="E28" s="25" t="s">
        <v>103</v>
      </c>
      <c r="F28" s="17" t="s">
        <v>104</v>
      </c>
      <c r="G28" s="18" t="s">
        <v>105</v>
      </c>
      <c r="H28" s="17">
        <f t="shared" si="1"/>
        <v>2.5</v>
      </c>
      <c r="I28" s="17">
        <f t="shared" si="2"/>
        <v>48</v>
      </c>
      <c r="J28" s="17">
        <v>32</v>
      </c>
      <c r="K28" s="17">
        <v>16</v>
      </c>
      <c r="L28" s="17" t="s">
        <v>98</v>
      </c>
      <c r="M28" s="17">
        <v>3</v>
      </c>
      <c r="N28" s="17" t="s">
        <v>21</v>
      </c>
      <c r="O28" s="17" t="s">
        <v>31</v>
      </c>
    </row>
    <row r="29" spans="1:15" ht="21" customHeight="1">
      <c r="A29" s="15"/>
      <c r="B29" s="44"/>
      <c r="C29" s="27"/>
      <c r="D29" s="42"/>
      <c r="E29" s="88" t="s">
        <v>106</v>
      </c>
      <c r="F29" s="17" t="s">
        <v>107</v>
      </c>
      <c r="G29" s="18" t="s">
        <v>108</v>
      </c>
      <c r="H29" s="17">
        <f t="shared" si="1"/>
        <v>2.5</v>
      </c>
      <c r="I29" s="17">
        <f t="shared" si="2"/>
        <v>48</v>
      </c>
      <c r="J29" s="17">
        <v>32</v>
      </c>
      <c r="K29" s="17">
        <v>16</v>
      </c>
      <c r="L29" s="17" t="s">
        <v>98</v>
      </c>
      <c r="M29" s="17">
        <v>3</v>
      </c>
      <c r="N29" s="17" t="s">
        <v>21</v>
      </c>
      <c r="O29" s="17" t="s">
        <v>31</v>
      </c>
    </row>
    <row r="30" spans="1:15" ht="21" customHeight="1">
      <c r="A30" s="15"/>
      <c r="B30" s="45"/>
      <c r="C30" s="32"/>
      <c r="D30" s="46"/>
      <c r="E30" s="39" t="s">
        <v>109</v>
      </c>
      <c r="F30" s="17" t="s">
        <v>110</v>
      </c>
      <c r="G30" s="18" t="s">
        <v>111</v>
      </c>
      <c r="H30" s="17">
        <f t="shared" si="1"/>
        <v>3</v>
      </c>
      <c r="I30" s="17">
        <f t="shared" si="2"/>
        <v>64</v>
      </c>
      <c r="J30" s="17">
        <v>32</v>
      </c>
      <c r="K30" s="17">
        <v>32</v>
      </c>
      <c r="L30" s="17" t="s">
        <v>57</v>
      </c>
      <c r="M30" s="17">
        <v>3</v>
      </c>
      <c r="N30" s="17" t="s">
        <v>21</v>
      </c>
      <c r="O30" s="17" t="s">
        <v>31</v>
      </c>
    </row>
    <row r="31" spans="1:16" ht="25.5" customHeight="1">
      <c r="A31" s="15"/>
      <c r="B31" s="20" t="s">
        <v>112</v>
      </c>
      <c r="C31" s="20"/>
      <c r="D31" s="21"/>
      <c r="E31" s="21"/>
      <c r="F31" s="21"/>
      <c r="G31" s="21"/>
      <c r="H31" s="33">
        <v>19.5</v>
      </c>
      <c r="I31" s="17">
        <v>416</v>
      </c>
      <c r="J31" s="17">
        <v>208</v>
      </c>
      <c r="K31" s="17">
        <v>208</v>
      </c>
      <c r="L31" s="33">
        <v>26</v>
      </c>
      <c r="M31" s="33"/>
      <c r="N31" s="33"/>
      <c r="O31" s="33"/>
      <c r="P31" s="74"/>
    </row>
    <row r="32" spans="1:16" ht="33" customHeight="1">
      <c r="A32" s="20" t="s">
        <v>113</v>
      </c>
      <c r="B32" s="21"/>
      <c r="C32" s="21"/>
      <c r="D32" s="21"/>
      <c r="E32" s="21"/>
      <c r="F32" s="21"/>
      <c r="G32" s="21"/>
      <c r="H32" s="47">
        <f>H13+H19+H31</f>
        <v>51</v>
      </c>
      <c r="I32" s="47">
        <f>I13+I19+I31</f>
        <v>1024</v>
      </c>
      <c r="J32" s="47">
        <f>J13+J19+J31</f>
        <v>608</v>
      </c>
      <c r="K32" s="47">
        <f>K13+K19+K31</f>
        <v>416</v>
      </c>
      <c r="L32" s="47">
        <f>L13+L19+L31</f>
        <v>59</v>
      </c>
      <c r="M32" s="33"/>
      <c r="N32" s="33"/>
      <c r="O32" s="33"/>
      <c r="P32" s="74"/>
    </row>
    <row r="33" spans="1:16" ht="21" customHeight="1">
      <c r="A33" s="23" t="s">
        <v>114</v>
      </c>
      <c r="B33" s="48"/>
      <c r="C33" s="49"/>
      <c r="D33" s="14" t="s">
        <v>17</v>
      </c>
      <c r="E33" s="88" t="s">
        <v>115</v>
      </c>
      <c r="F33" s="17" t="s">
        <v>116</v>
      </c>
      <c r="G33" s="18" t="s">
        <v>117</v>
      </c>
      <c r="H33" s="50">
        <v>2</v>
      </c>
      <c r="I33" s="77" t="s">
        <v>118</v>
      </c>
      <c r="J33" s="78"/>
      <c r="K33" s="78"/>
      <c r="L33" s="19"/>
      <c r="M33" s="79">
        <v>3</v>
      </c>
      <c r="N33" s="17" t="s">
        <v>21</v>
      </c>
      <c r="O33" s="17" t="s">
        <v>31</v>
      </c>
      <c r="P33" s="74"/>
    </row>
    <row r="34" spans="1:16" ht="21" customHeight="1">
      <c r="A34" s="51"/>
      <c r="B34" s="52"/>
      <c r="C34" s="53"/>
      <c r="D34" s="15"/>
      <c r="E34" s="25" t="s">
        <v>119</v>
      </c>
      <c r="F34" s="17" t="s">
        <v>120</v>
      </c>
      <c r="G34" s="18" t="s">
        <v>121</v>
      </c>
      <c r="H34" s="54">
        <v>5</v>
      </c>
      <c r="I34" s="77" t="s">
        <v>122</v>
      </c>
      <c r="J34" s="78"/>
      <c r="K34" s="78"/>
      <c r="L34" s="19"/>
      <c r="M34" s="17">
        <v>4</v>
      </c>
      <c r="N34" s="17" t="s">
        <v>21</v>
      </c>
      <c r="O34" s="17" t="s">
        <v>31</v>
      </c>
      <c r="P34" s="74"/>
    </row>
    <row r="35" spans="1:16" ht="21" customHeight="1">
      <c r="A35" s="51"/>
      <c r="B35" s="52"/>
      <c r="C35" s="53"/>
      <c r="D35" s="15"/>
      <c r="E35" s="25" t="s">
        <v>123</v>
      </c>
      <c r="F35" s="17" t="s">
        <v>124</v>
      </c>
      <c r="G35" s="18" t="s">
        <v>125</v>
      </c>
      <c r="H35" s="54">
        <v>16</v>
      </c>
      <c r="I35" s="77" t="s">
        <v>126</v>
      </c>
      <c r="J35" s="78"/>
      <c r="K35" s="78"/>
      <c r="L35" s="19"/>
      <c r="M35" s="17">
        <v>4</v>
      </c>
      <c r="N35" s="17" t="s">
        <v>21</v>
      </c>
      <c r="O35" s="17" t="s">
        <v>31</v>
      </c>
      <c r="P35" s="74"/>
    </row>
    <row r="36" spans="1:16" ht="31.5" customHeight="1">
      <c r="A36" s="55" t="s">
        <v>127</v>
      </c>
      <c r="B36" s="56"/>
      <c r="C36" s="56"/>
      <c r="D36" s="56"/>
      <c r="E36" s="57"/>
      <c r="F36" s="57"/>
      <c r="G36" s="58"/>
      <c r="H36" s="33">
        <f>SUM(H33:H35)</f>
        <v>23</v>
      </c>
      <c r="I36" s="80" t="s">
        <v>128</v>
      </c>
      <c r="J36" s="81"/>
      <c r="K36" s="81"/>
      <c r="L36" s="82"/>
      <c r="M36" s="33"/>
      <c r="N36" s="33"/>
      <c r="O36" s="33"/>
      <c r="P36" s="74"/>
    </row>
    <row r="37" spans="1:16" s="1" customFormat="1" ht="30" customHeight="1">
      <c r="A37" s="59"/>
      <c r="B37" s="23" t="s">
        <v>129</v>
      </c>
      <c r="C37" s="60"/>
      <c r="D37" s="61" t="s">
        <v>130</v>
      </c>
      <c r="E37" s="25">
        <v>14010017</v>
      </c>
      <c r="F37" s="17" t="s">
        <v>131</v>
      </c>
      <c r="G37" s="18" t="s">
        <v>132</v>
      </c>
      <c r="H37" s="62">
        <v>1</v>
      </c>
      <c r="I37" s="83" t="s">
        <v>133</v>
      </c>
      <c r="J37" s="83" t="s">
        <v>133</v>
      </c>
      <c r="K37" s="71"/>
      <c r="L37" s="83" t="s">
        <v>134</v>
      </c>
      <c r="M37" s="16" t="s">
        <v>135</v>
      </c>
      <c r="N37" s="71" t="s">
        <v>21</v>
      </c>
      <c r="O37" s="71" t="s">
        <v>136</v>
      </c>
      <c r="P37" s="74"/>
    </row>
    <row r="38" spans="1:16" s="1" customFormat="1" ht="35.25" customHeight="1">
      <c r="A38" s="59"/>
      <c r="B38" s="26"/>
      <c r="C38" s="63"/>
      <c r="D38" s="64"/>
      <c r="E38" s="25">
        <v>14010062</v>
      </c>
      <c r="F38" s="17" t="s">
        <v>137</v>
      </c>
      <c r="G38" s="18" t="s">
        <v>138</v>
      </c>
      <c r="H38" s="62">
        <v>0.5</v>
      </c>
      <c r="I38" s="84" t="s">
        <v>139</v>
      </c>
      <c r="J38" s="85"/>
      <c r="K38" s="85"/>
      <c r="L38" s="86"/>
      <c r="M38" s="87" t="s">
        <v>140</v>
      </c>
      <c r="N38" s="71" t="s">
        <v>21</v>
      </c>
      <c r="O38" s="71" t="s">
        <v>141</v>
      </c>
      <c r="P38" s="74"/>
    </row>
    <row r="39" spans="1:16" s="1" customFormat="1" ht="35.25" customHeight="1">
      <c r="A39" s="59"/>
      <c r="B39" s="26"/>
      <c r="C39" s="63"/>
      <c r="D39" s="64"/>
      <c r="E39" s="25">
        <v>14010063</v>
      </c>
      <c r="F39" s="17" t="s">
        <v>142</v>
      </c>
      <c r="G39" s="18" t="s">
        <v>143</v>
      </c>
      <c r="H39" s="62">
        <v>0.5</v>
      </c>
      <c r="I39" s="84" t="s">
        <v>139</v>
      </c>
      <c r="J39" s="85"/>
      <c r="K39" s="85"/>
      <c r="L39" s="86"/>
      <c r="M39" s="16" t="s">
        <v>144</v>
      </c>
      <c r="N39" s="71" t="s">
        <v>21</v>
      </c>
      <c r="O39" s="71" t="s">
        <v>141</v>
      </c>
      <c r="P39" s="74"/>
    </row>
    <row r="40" spans="1:16" s="1" customFormat="1" ht="36" customHeight="1">
      <c r="A40" s="59"/>
      <c r="B40" s="31"/>
      <c r="C40" s="65"/>
      <c r="D40" s="66"/>
      <c r="E40" s="25">
        <v>14010023</v>
      </c>
      <c r="F40" s="17" t="s">
        <v>145</v>
      </c>
      <c r="G40" s="18" t="s">
        <v>146</v>
      </c>
      <c r="H40" s="62">
        <v>1</v>
      </c>
      <c r="I40" s="84" t="s">
        <v>147</v>
      </c>
      <c r="J40" s="85"/>
      <c r="K40" s="85"/>
      <c r="L40" s="86"/>
      <c r="M40" s="16" t="s">
        <v>135</v>
      </c>
      <c r="N40" s="71" t="s">
        <v>21</v>
      </c>
      <c r="O40" s="71" t="s">
        <v>136</v>
      </c>
      <c r="P40" s="74"/>
    </row>
    <row r="41" spans="1:16" ht="60" customHeight="1">
      <c r="A41" s="59"/>
      <c r="B41" s="67" t="s">
        <v>148</v>
      </c>
      <c r="C41" s="68"/>
      <c r="D41" s="14" t="s">
        <v>149</v>
      </c>
      <c r="E41" s="69">
        <v>14010024</v>
      </c>
      <c r="F41" s="69" t="s">
        <v>150</v>
      </c>
      <c r="G41" s="70" t="s">
        <v>151</v>
      </c>
      <c r="H41" s="71">
        <v>1</v>
      </c>
      <c r="I41" s="71"/>
      <c r="J41" s="71"/>
      <c r="K41" s="71"/>
      <c r="L41" s="71"/>
      <c r="M41" s="71" t="s">
        <v>152</v>
      </c>
      <c r="N41" s="71" t="s">
        <v>21</v>
      </c>
      <c r="O41" s="71" t="s">
        <v>153</v>
      </c>
      <c r="P41" s="74"/>
    </row>
    <row r="42" spans="1:16" ht="26.25" customHeight="1">
      <c r="A42" s="55" t="s">
        <v>154</v>
      </c>
      <c r="B42" s="56"/>
      <c r="C42" s="56"/>
      <c r="D42" s="56"/>
      <c r="E42" s="56"/>
      <c r="F42" s="56"/>
      <c r="G42" s="72"/>
      <c r="H42" s="33">
        <v>4</v>
      </c>
      <c r="I42" s="33"/>
      <c r="J42" s="33"/>
      <c r="K42" s="33"/>
      <c r="L42" s="33"/>
      <c r="M42" s="71"/>
      <c r="N42" s="71"/>
      <c r="O42" s="71"/>
      <c r="P42" s="74"/>
    </row>
    <row r="43" spans="1:16" ht="26.25" customHeight="1">
      <c r="A43" s="55" t="s">
        <v>155</v>
      </c>
      <c r="B43" s="56"/>
      <c r="C43" s="56"/>
      <c r="D43" s="56"/>
      <c r="E43" s="56"/>
      <c r="F43" s="56"/>
      <c r="G43" s="72"/>
      <c r="H43" s="73">
        <f>H5+H32+H36+H42</f>
        <v>80</v>
      </c>
      <c r="I43" s="33"/>
      <c r="J43" s="33"/>
      <c r="K43" s="33"/>
      <c r="L43" s="33"/>
      <c r="M43" s="33"/>
      <c r="N43" s="33"/>
      <c r="O43" s="33"/>
      <c r="P43" s="74"/>
    </row>
  </sheetData>
  <sheetProtection/>
  <mergeCells count="43">
    <mergeCell ref="A1:O1"/>
    <mergeCell ref="J2:K2"/>
    <mergeCell ref="A4:B4"/>
    <mergeCell ref="A5:G5"/>
    <mergeCell ref="B13:G13"/>
    <mergeCell ref="B19:G19"/>
    <mergeCell ref="B31:G31"/>
    <mergeCell ref="A32:G32"/>
    <mergeCell ref="I33:L33"/>
    <mergeCell ref="I34:L34"/>
    <mergeCell ref="I35:L35"/>
    <mergeCell ref="A36:G36"/>
    <mergeCell ref="I36:L36"/>
    <mergeCell ref="I38:L38"/>
    <mergeCell ref="I39:L39"/>
    <mergeCell ref="I40:L40"/>
    <mergeCell ref="B41:C41"/>
    <mergeCell ref="A42:G42"/>
    <mergeCell ref="A43:G43"/>
    <mergeCell ref="H43:O43"/>
    <mergeCell ref="A6:A31"/>
    <mergeCell ref="A37:A41"/>
    <mergeCell ref="D2:D3"/>
    <mergeCell ref="D6:D12"/>
    <mergeCell ref="D14:D18"/>
    <mergeCell ref="D20:D30"/>
    <mergeCell ref="D33:D35"/>
    <mergeCell ref="D37:D40"/>
    <mergeCell ref="E2:E3"/>
    <mergeCell ref="F2:F3"/>
    <mergeCell ref="G2:G3"/>
    <mergeCell ref="H2:H3"/>
    <mergeCell ref="I2:I3"/>
    <mergeCell ref="L2:L3"/>
    <mergeCell ref="M2:M3"/>
    <mergeCell ref="N2:N3"/>
    <mergeCell ref="O2:O3"/>
    <mergeCell ref="A2:C3"/>
    <mergeCell ref="B6:C12"/>
    <mergeCell ref="B14:C18"/>
    <mergeCell ref="B37:C40"/>
    <mergeCell ref="A33:C35"/>
    <mergeCell ref="B20:C30"/>
  </mergeCells>
  <printOptions/>
  <pageMargins left="0.2755905511811024" right="0.2362204724409449" top="0.3937007874015748" bottom="0.3937007874015748" header="0.1968503937007874" footer="0.196850393700787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SheetLayoutView="100" workbookViewId="0" topLeftCell="A1">
      <selection activeCell="B10" sqref="B10"/>
    </sheetView>
  </sheetViews>
  <sheetFormatPr defaultColWidth="8.625" defaultRowHeight="14.25"/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 t="s">
        <v>7</v>
      </c>
      <c r="B3" s="1" t="s">
        <v>156</v>
      </c>
      <c r="C3" s="1" t="s">
        <v>157</v>
      </c>
      <c r="D3" s="1" t="s">
        <v>158</v>
      </c>
      <c r="E3" s="1" t="s">
        <v>159</v>
      </c>
    </row>
    <row r="4" spans="1:5" ht="15">
      <c r="A4" s="1">
        <f>SUM('2023级计算机专升本课程设置及教学进程计划表'!I4,'2023级计算机专升本课程设置及教学进程计划表'!I13,'2023级计算机专升本课程设置及教学进程计划表'!I19,'2023级计算机专升本课程设置及教学进程计划表'!P31,'2023级计算机专升本课程设置及教学进程计划表'!I31)</f>
        <v>1056</v>
      </c>
      <c r="B4" s="1">
        <f>SUM('2023级计算机专升本课程设置及教学进程计划表'!J4,'2023级计算机专升本课程设置及教学进程计划表'!J13,'2023级计算机专升本课程设置及教学进程计划表'!J19,'2023级计算机专升本课程设置及教学进程计划表'!J37,'2023级计算机专升本课程设置及教学进程计划表'!J31)</f>
        <v>640</v>
      </c>
      <c r="C4" s="1">
        <f>SUM('2023级计算机专升本课程设置及教学进程计划表'!K4,'2023级计算机专升本课程设置及教学进程计划表'!K13,'2023级计算机专升本课程设置及教学进程计划表'!K19,'2023级计算机专升本课程设置及教学进程计划表'!K37,'2023级计算机专升本课程设置及教学进程计划表'!K31)</f>
        <v>416</v>
      </c>
      <c r="D4" s="1">
        <f>B4/16</f>
        <v>40</v>
      </c>
      <c r="E4" s="1">
        <f>C4/32</f>
        <v>13</v>
      </c>
    </row>
    <row r="5" spans="1:5" ht="15">
      <c r="A5" s="1"/>
      <c r="B5" s="1"/>
      <c r="C5" s="1"/>
      <c r="D5" s="1"/>
      <c r="E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李银丹</dc:creator>
  <cp:keywords/>
  <dc:description/>
  <cp:lastModifiedBy>Administrator</cp:lastModifiedBy>
  <cp:lastPrinted>2020-03-26T09:32:45Z</cp:lastPrinted>
  <dcterms:created xsi:type="dcterms:W3CDTF">2014-11-04T02:22:26Z</dcterms:created>
  <dcterms:modified xsi:type="dcterms:W3CDTF">2023-07-13T10:15:31Z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CEC61ED71703485BA3340458DC1B1FC5_12</vt:lpwstr>
  </property>
  <property fmtid="{D5CDD505-2E9C-101B-9397-08002B2CF9AE}" pid="4" name="KSOProductBuildV">
    <vt:lpwstr>2052-11.1.0.14309</vt:lpwstr>
  </property>
</Properties>
</file>